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70"/>
  </bookViews>
  <sheets>
    <sheet name="Лист1" sheetId="1" r:id="rId1"/>
  </sheets>
  <definedNames>
    <definedName name="_xlnm.Print_Titles" localSheetId="0">Лист1!$8:$10</definedName>
    <definedName name="_xlnm.Print_Area" localSheetId="0">Лист1!$A$1:$Z$81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/>
  <c r="K52"/>
  <c r="K53"/>
  <c r="J43"/>
  <c r="I49"/>
  <c r="I43"/>
  <c r="K44"/>
  <c r="K45"/>
  <c r="K46"/>
  <c r="K47"/>
  <c r="K48"/>
  <c r="K28"/>
  <c r="K29"/>
  <c r="K30"/>
  <c r="K31"/>
  <c r="K32"/>
  <c r="K33"/>
  <c r="K34"/>
  <c r="K35"/>
  <c r="K36"/>
  <c r="K37"/>
  <c r="K38"/>
  <c r="K39"/>
  <c r="K40"/>
  <c r="J27"/>
  <c r="F27"/>
  <c r="E27"/>
  <c r="K24"/>
  <c r="K25"/>
  <c r="K26"/>
  <c r="J56" l="1"/>
  <c r="M12" l="1"/>
  <c r="K20" l="1"/>
  <c r="K21"/>
  <c r="K22"/>
  <c r="K27"/>
  <c r="K41"/>
  <c r="K42"/>
  <c r="K43"/>
  <c r="K49"/>
  <c r="K50"/>
  <c r="K51"/>
  <c r="K54"/>
  <c r="K55"/>
  <c r="K15"/>
  <c r="K16"/>
  <c r="K17"/>
  <c r="K18"/>
  <c r="K19"/>
  <c r="I56"/>
  <c r="M56" l="1"/>
  <c r="K14"/>
  <c r="K56" s="1"/>
</calcChain>
</file>

<file path=xl/sharedStrings.xml><?xml version="1.0" encoding="utf-8"?>
<sst xmlns="http://schemas.openxmlformats.org/spreadsheetml/2006/main" count="244" uniqueCount="123">
  <si>
    <t>№ п/п</t>
  </si>
  <si>
    <t>Информация о плановых и фактических объемах предоставления регулируемых услуг (товаров, работ)</t>
  </si>
  <si>
    <t>Информация о фактических  условиях и размерах финансирования инвестиционной программы (проекта), тыс. тенге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</si>
  <si>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</si>
  <si>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</si>
  <si>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</si>
  <si>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 Наименование мероприятий 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</si>
  <si>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</si>
  <si>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</si>
  <si>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</si>
  <si>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</si>
  <si>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Заемные средства</t>
  </si>
  <si>
    <t>Улучшение производственных показателей, %, по годам реализации в зависимости  от утвержденной 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</si>
  <si>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</si>
  <si>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  от утвержденной  инвестиционной программы (проекта)</t>
  </si>
  <si>
    <t>Снижение аварийности, по годам реализации в зависимости  от утвержденной  инвестиционной программы (проекта)</t>
  </si>
  <si>
    <t>Амортизация</t>
  </si>
  <si>
    <t>Прибыль</t>
  </si>
  <si>
    <t>Ед. изм.</t>
  </si>
  <si>
    <t>Собственные средства</t>
  </si>
  <si>
    <t>Причины отклонения</t>
  </si>
  <si>
    <t>Откл.</t>
  </si>
  <si>
    <t>Отчет о прибылях и убытках</t>
  </si>
  <si>
    <t>Вид деятельности: передача и распределение тепловой энергии</t>
  </si>
  <si>
    <t>Передача и распределение тепловой энергии;
город Астана</t>
  </si>
  <si>
    <t>Реконструкция, модернизация тепловых сетей с учетом проектирования</t>
  </si>
  <si>
    <t>Замена устаревшего и приобретение нового оборудования</t>
  </si>
  <si>
    <t>Приобретение лицензионных программ</t>
  </si>
  <si>
    <t xml:space="preserve">Приобретение приборов и систем </t>
  </si>
  <si>
    <t>Приобретение транспорта и спецмеханизмов</t>
  </si>
  <si>
    <t>м.п. трассы</t>
  </si>
  <si>
    <t>ед.</t>
  </si>
  <si>
    <t>Всего</t>
  </si>
  <si>
    <t>-</t>
  </si>
  <si>
    <t>Бюджет-ные средства</t>
  </si>
  <si>
    <t>аварии отсутствуют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</si>
  <si>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</si>
  <si>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</si>
  <si>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</si>
  <si>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</si>
  <si>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</si>
  <si>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</si>
  <si>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</si>
  <si>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</si>
  <si>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</si>
  <si>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</si>
  <si>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</si>
  <si>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3.1</t>
  </si>
  <si>
    <t>4.1</t>
  </si>
  <si>
    <t>4.2</t>
  </si>
  <si>
    <t>5.1</t>
  </si>
  <si>
    <t>5.2</t>
  </si>
  <si>
    <t>5.3</t>
  </si>
  <si>
    <t>5.4</t>
  </si>
  <si>
    <t>Автоматизированная система управления производством</t>
  </si>
  <si>
    <t>Факт прошлого года</t>
  </si>
  <si>
    <t>Увеличение объема оказываемых услуг произошло за счет подключения новых потребителей к центральному теплоснабжению, выявления бездоговорных потребителей и фактически сложившейся низкой температуры наружного воздуха за отопительный сезон</t>
  </si>
  <si>
    <t>Отсутствие аварийных отключений и жалоб на качество теплоснабжения, снижение физического износа, потерь тепловой энергии при транспортировке</t>
  </si>
  <si>
    <t>Объем оказываемых услуг</t>
  </si>
  <si>
    <t>тыс. Гкал</t>
  </si>
  <si>
    <t>Изменение объемов строительных работ, уменьшение договорных сумм строительно-монтажных работ по соглашению сторон</t>
  </si>
  <si>
    <t>Сумма инвестиционной программы, тыс. тенге</t>
  </si>
  <si>
    <t>Факт текущего года</t>
  </si>
  <si>
    <t>1.10</t>
  </si>
  <si>
    <t>1.11</t>
  </si>
  <si>
    <t>1.12</t>
  </si>
  <si>
    <t>Реконструкция с учетом проектирования теплотрассы 2Ду 65-250 мм в районе 12  по ул. Брусиловского-Жубанова,</t>
  </si>
  <si>
    <t>Реконструкция с учетом проектирования теплотрассы 2Ду 65-300 мм от УТ12(19) до ж.д. №15, от ул. Жубанова до ЖК Эгалите по ул. Янушкевича,</t>
  </si>
  <si>
    <t xml:space="preserve">Реконструкция с учетом проектирования теплотрассы 2Ду 80-200 мм по ул. Рахымова (Кошкарбаева) 33, 36, ул. Ш. Валиханова 5, 17, 9, ул. Баянауыл 71, </t>
  </si>
  <si>
    <t>Реконструкция с учетом проектирования  теплотрассы 2Ду65-150 мм от УТ 2(20) до ул Брусиловского, 18,</t>
  </si>
  <si>
    <t>Реконструкция теплотрассы 2Ду 57/140-159/250 мм, участок от УТ5(24) до УТ22(23),</t>
  </si>
  <si>
    <t>Реконструкция с учетом проектирования теплотрассы 2Ду 100-250 мм по ул. Манаса 19, 20, 21, 22, 23/1, 23/2</t>
  </si>
  <si>
    <t xml:space="preserve">Реконструкция с учетом проектирования теплотрассы 
2Ду 65-150 мм по адресу: мкр. Алатау, ул. Ж.Тархана 5/1, 7, 7/1, ул. Иманова 32, 32/2, 32/1, 34, </t>
  </si>
  <si>
    <t>Реконструкция с учетом проектирования перемычки 2Ду 50-200 мм ТМ-2, ТМ-3 в р-не ул. Есенберлина 13,15,</t>
  </si>
  <si>
    <t xml:space="preserve">Реконструкция с учетом проектирования теплотрассы 2Ду 65-325 мм по ул. Кравцова 3, 3/1, 5/1, 5, 7, 7/1, 3/2, 5/2, </t>
  </si>
  <si>
    <t xml:space="preserve">Реконструкция с учетом проектирования теплотрассы 2Ду 80-150 мм по ул. Мустафина 5, 5/1, 7, 7/1, 9, </t>
  </si>
  <si>
    <t>Реконструкция кабельной линии резервного электроснабжения насосной станции №6</t>
  </si>
  <si>
    <t xml:space="preserve">Проектно-изыскательские работы по реконструкции и модернизации тепловых сетей на 2019 год </t>
  </si>
  <si>
    <t>01 января 2018г. - 31 декабря 2018г.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</si>
  <si>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</si>
  <si>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</si>
  <si>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</si>
  <si>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</si>
  <si>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</si>
  <si>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</si>
  <si>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</si>
  <si>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</si>
  <si>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</si>
  <si>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</si>
  <si>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</si>
  <si>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</si>
  <si>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 xml:space="preserve">Погружной насос для сточных вод с отходами для стационарной установки  (30/50) </t>
  </si>
  <si>
    <t>Насос для загрязненных вод (25/20)</t>
  </si>
  <si>
    <t>Конденсаторная установка</t>
  </si>
  <si>
    <t xml:space="preserve">Вращатель сварочный </t>
  </si>
  <si>
    <t>Проектно-сметная документация по объекту: "Вентиляция сварочного цеха"</t>
  </si>
  <si>
    <t>Резчик швов для асфальта и бетона Ø 450 мм</t>
  </si>
  <si>
    <t xml:space="preserve">Электрогенератор </t>
  </si>
  <si>
    <t xml:space="preserve">Дефектоскоп </t>
  </si>
  <si>
    <t>Ручной экструдер для изготовления фасонных изделий</t>
  </si>
  <si>
    <t>Сварочный полуавтомат</t>
  </si>
  <si>
    <t>Дизель-генераторная установка</t>
  </si>
  <si>
    <t>Замена дископоворотных затворов на сетевой насос НС №7 на шаровые краны Ду 500 мм</t>
  </si>
  <si>
    <t>Ворота секционные подъемные</t>
  </si>
  <si>
    <t>4.3</t>
  </si>
  <si>
    <t>4.4</t>
  </si>
  <si>
    <t>4.5</t>
  </si>
  <si>
    <t>Сетевой коммутатор</t>
  </si>
  <si>
    <t>Видеостена</t>
  </si>
  <si>
    <t>Указатель повреждения кабеля (энергослужба)</t>
  </si>
  <si>
    <t>Анализатор растворенного кислорода ( хим. лаборатория)</t>
  </si>
  <si>
    <t xml:space="preserve">Автомастерская АРТК-М </t>
  </si>
  <si>
    <t xml:space="preserve">Грузовой автомобиль самосвал 13т </t>
  </si>
  <si>
    <t xml:space="preserve">Грузопассажирский автомобиль бортовой экстренной доставки бригады, материалов </t>
  </si>
  <si>
    <t xml:space="preserve">Автомобиль грузопассажирский, цельнометаллический для перевозки аварийных звеньев, шансовых инструментов </t>
  </si>
  <si>
    <t>Самовсасывающий центробежный насос с дизельным приводом</t>
  </si>
  <si>
    <t>Автомастерская АРТК-М (перенос с 2017 года)</t>
  </si>
  <si>
    <t xml:space="preserve"> Информация об исполнении инвестиционной программы АО "Астана-Теплотранзит" за 2018 год</t>
  </si>
  <si>
    <t>По причине дополнительных работ</t>
  </si>
  <si>
    <t>По результатам государственных закупок</t>
  </si>
  <si>
    <t xml:space="preserve">Изменение объемов строительных работ, увеличение стоимости материалов </t>
  </si>
  <si>
    <t xml:space="preserve">Увеличение стоимости материалов </t>
  </si>
  <si>
    <t>Спектрофотометр( хим. лаборатория)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</si>
</sst>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_р_."/>
  </numFmts>
  <fonts count="16"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4" fillId="0" borderId="0"/>
  </cellStyleXfs>
  <cellXfs count="89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 indent="1"/>
    </xf>
    <xf numFmtId="0" fontId="5" fillId="2" borderId="1" xfId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3" fontId="9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left" vertical="center" wrapText="1" indent="1"/>
    </xf>
    <xf numFmtId="0" fontId="9" fillId="0" borderId="1" xfId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" fillId="0" borderId="0" xfId="0" applyFont="1" applyFill="1"/>
    <xf numFmtId="3" fontId="13" fillId="0" borderId="0" xfId="0" applyNumberFormat="1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4" xfId="1"/>
    <cellStyle name="Обычный 5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Z81"/>
  <sheetViews>
    <sheetView tabSelected="1" view="pageBreakPreview" topLeftCell="A4" zoomScale="70" zoomScaleNormal="70" zoomScaleSheetLayoutView="70" workbookViewId="0">
      <selection activeCell="Z12" sqref="Z12:Z56"/>
    </sheetView>
  </sheetViews>
  <sheetFormatPr defaultRowHeight="15"/>
  <cols>
    <col min="1" max="1" width="4.875" style="1" customWidth="1"/>
    <col min="2" max="2" width="14.375" style="1" customWidth="1"/>
    <col min="3" max="3" width="24.75" style="1" customWidth="1"/>
    <col min="4" max="6" width="6.125" style="1" customWidth="1"/>
    <col min="7" max="7" width="15.25" style="1" customWidth="1"/>
    <col min="8" max="8" width="11.5" style="1" customWidth="1"/>
    <col min="9" max="11" width="8.625" style="1" customWidth="1"/>
    <col min="12" max="12" width="17.75" style="1" customWidth="1"/>
    <col min="13" max="14" width="12.25" style="1" customWidth="1"/>
    <col min="15" max="16" width="7.875" style="1" customWidth="1"/>
    <col min="17" max="24" width="9.125" style="1" customWidth="1"/>
    <col min="25" max="25" width="24.375" style="1" customWidth="1"/>
    <col min="26" max="26" width="20.25" style="1" customWidth="1"/>
    <col min="27" max="16384" width="9" style="1"/>
  </cols>
  <sheetData>
    <row r="4" spans="1:26" ht="18.75">
      <c r="A4" s="77" t="s">
        <v>117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8.75">
      <c r="A5" s="77" t="s">
        <v>23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7" spans="1:26">
      <c r="Z7" s="37"/>
    </row>
    <row r="8" spans="1:26" ht="67.5" customHeight="1">
      <c r="A8" s="74" t="s">
        <v>0</v>
      </c>
      <c r="B8" s="74" t="s">
        <v>1</v>
      </c>
      <c r="C8" s="74"/>
      <c r="D8" s="74"/>
      <c r="E8" s="74"/>
      <c r="F8" s="74"/>
      <c r="G8" s="74"/>
      <c r="H8" s="74" t="s">
        <v>22</v>
      </c>
      <c r="I8" s="74" t="s">
        <v>61</v>
      </c>
      <c r="J8" s="74"/>
      <c r="K8" s="74"/>
      <c r="L8" s="74"/>
      <c r="M8" s="74" t="s">
        <v>2</v>
      </c>
      <c r="N8" s="74"/>
      <c r="O8" s="74"/>
      <c r="P8" s="74"/>
      <c r="Q8" s="74" t="s">
        <v>36</v>
      </c>
      <c r="R8" s="74"/>
      <c r="S8" s="74"/>
      <c r="T8" s="74"/>
      <c r="U8" s="74"/>
      <c r="V8" s="74"/>
      <c r="W8" s="74"/>
      <c r="X8" s="74"/>
      <c r="Y8" s="74" t="s">
        <v>3</v>
      </c>
      <c r="Z8" s="74" t="s">
        <v>4</v>
      </c>
    </row>
    <row r="9" spans="1:26" ht="162.75" customHeight="1">
      <c r="A9" s="74"/>
      <c r="B9" s="74" t="s">
        <v>5</v>
      </c>
      <c r="C9" s="74" t="s">
        <v>6</v>
      </c>
      <c r="D9" s="74" t="s">
        <v>18</v>
      </c>
      <c r="E9" s="74" t="s">
        <v>7</v>
      </c>
      <c r="F9" s="74"/>
      <c r="G9" s="74" t="s">
        <v>8</v>
      </c>
      <c r="H9" s="74"/>
      <c r="I9" s="78" t="s">
        <v>9</v>
      </c>
      <c r="J9" s="78" t="s">
        <v>10</v>
      </c>
      <c r="K9" s="78" t="s">
        <v>21</v>
      </c>
      <c r="L9" s="78" t="s">
        <v>20</v>
      </c>
      <c r="M9" s="81" t="s">
        <v>19</v>
      </c>
      <c r="N9" s="82"/>
      <c r="O9" s="78" t="s">
        <v>11</v>
      </c>
      <c r="P9" s="78" t="s">
        <v>34</v>
      </c>
      <c r="Q9" s="74" t="s">
        <v>12</v>
      </c>
      <c r="R9" s="74"/>
      <c r="S9" s="74" t="s">
        <v>13</v>
      </c>
      <c r="T9" s="74"/>
      <c r="U9" s="74" t="s">
        <v>14</v>
      </c>
      <c r="V9" s="74"/>
      <c r="W9" s="74" t="s">
        <v>15</v>
      </c>
      <c r="X9" s="74"/>
      <c r="Y9" s="74"/>
      <c r="Z9" s="74"/>
    </row>
    <row r="10" spans="1:26" ht="42.75">
      <c r="A10" s="74"/>
      <c r="B10" s="74"/>
      <c r="C10" s="74"/>
      <c r="D10" s="74"/>
      <c r="E10" s="3" t="s">
        <v>9</v>
      </c>
      <c r="F10" s="3" t="s">
        <v>10</v>
      </c>
      <c r="G10" s="74"/>
      <c r="H10" s="74"/>
      <c r="I10" s="79"/>
      <c r="J10" s="79"/>
      <c r="K10" s="79"/>
      <c r="L10" s="79"/>
      <c r="M10" s="3" t="s">
        <v>16</v>
      </c>
      <c r="N10" s="3" t="s">
        <v>17</v>
      </c>
      <c r="O10" s="79"/>
      <c r="P10" s="79"/>
      <c r="Q10" s="9" t="s">
        <v>55</v>
      </c>
      <c r="R10" s="9" t="s">
        <v>62</v>
      </c>
      <c r="S10" s="9" t="s">
        <v>55</v>
      </c>
      <c r="T10" s="9" t="s">
        <v>62</v>
      </c>
      <c r="U10" s="9" t="s">
        <v>9</v>
      </c>
      <c r="V10" s="9" t="s">
        <v>10</v>
      </c>
      <c r="W10" s="9" t="s">
        <v>55</v>
      </c>
      <c r="X10" s="9" t="s">
        <v>62</v>
      </c>
      <c r="Y10" s="74"/>
      <c r="Z10" s="74"/>
    </row>
    <row r="11" spans="1:26" s="40" customFormat="1" ht="13.5">
      <c r="A11" s="38">
        <v>1</v>
      </c>
      <c r="B11" s="39">
        <v>2</v>
      </c>
      <c r="C11" s="38">
        <v>3</v>
      </c>
      <c r="D11" s="39">
        <v>4</v>
      </c>
      <c r="E11" s="38">
        <v>5</v>
      </c>
      <c r="F11" s="39">
        <v>6</v>
      </c>
      <c r="G11" s="38">
        <v>7</v>
      </c>
      <c r="H11" s="39">
        <v>8</v>
      </c>
      <c r="I11" s="38">
        <v>9</v>
      </c>
      <c r="J11" s="39">
        <v>10</v>
      </c>
      <c r="K11" s="38">
        <v>11</v>
      </c>
      <c r="L11" s="39">
        <v>12</v>
      </c>
      <c r="M11" s="38">
        <v>13</v>
      </c>
      <c r="N11" s="39">
        <v>14</v>
      </c>
      <c r="O11" s="38">
        <v>15</v>
      </c>
      <c r="P11" s="39">
        <v>16</v>
      </c>
      <c r="Q11" s="38">
        <v>17</v>
      </c>
      <c r="R11" s="39">
        <v>18</v>
      </c>
      <c r="S11" s="38">
        <v>19</v>
      </c>
      <c r="T11" s="39">
        <v>20</v>
      </c>
      <c r="U11" s="38">
        <v>21</v>
      </c>
      <c r="V11" s="39">
        <v>22</v>
      </c>
      <c r="W11" s="38">
        <v>23</v>
      </c>
      <c r="X11" s="39">
        <v>24</v>
      </c>
      <c r="Y11" s="38">
        <v>25</v>
      </c>
      <c r="Z11" s="39">
        <v>26</v>
      </c>
    </row>
    <row r="12" spans="1:26" ht="105">
      <c r="A12" s="5"/>
      <c r="B12" s="10" t="s">
        <v>24</v>
      </c>
      <c r="C12" s="5" t="s">
        <v>58</v>
      </c>
      <c r="D12" s="5" t="s">
        <v>59</v>
      </c>
      <c r="E12" s="5">
        <v>5412.875</v>
      </c>
      <c r="F12" s="5">
        <v>6478.0320000000002</v>
      </c>
      <c r="G12" s="43" t="s">
        <v>78</v>
      </c>
      <c r="H12" s="41"/>
      <c r="I12" s="6">
        <v>983760.48400000005</v>
      </c>
      <c r="J12" s="6">
        <v>994845.82094999996</v>
      </c>
      <c r="K12" s="6">
        <v>11085.33694999991</v>
      </c>
      <c r="L12" s="6" t="s">
        <v>60</v>
      </c>
      <c r="M12" s="6">
        <f>I12-N12</f>
        <v>973760.48400000005</v>
      </c>
      <c r="N12" s="6">
        <v>10000</v>
      </c>
      <c r="O12" s="6" t="s">
        <v>33</v>
      </c>
      <c r="P12" s="6" t="s">
        <v>33</v>
      </c>
      <c r="Q12" s="35">
        <v>6.9</v>
      </c>
      <c r="R12" s="35">
        <v>6.5</v>
      </c>
      <c r="S12" s="35">
        <v>1</v>
      </c>
      <c r="T12" s="35">
        <v>0.7</v>
      </c>
      <c r="U12" s="36">
        <v>0.01</v>
      </c>
      <c r="V12" s="36">
        <v>0.8</v>
      </c>
      <c r="W12" s="75" t="s">
        <v>35</v>
      </c>
      <c r="X12" s="76"/>
      <c r="Y12" s="86" t="s">
        <v>56</v>
      </c>
      <c r="Z12" s="86" t="s">
        <v>57</v>
      </c>
    </row>
    <row r="13" spans="1:26">
      <c r="A13" s="9"/>
      <c r="B13" s="11"/>
      <c r="C13" s="9"/>
      <c r="D13" s="9"/>
      <c r="E13" s="9"/>
      <c r="F13" s="9"/>
      <c r="G13" s="9"/>
      <c r="H13" s="11"/>
      <c r="I13" s="12"/>
      <c r="J13" s="12"/>
      <c r="K13" s="12"/>
      <c r="L13" s="12"/>
      <c r="M13" s="9"/>
      <c r="N13" s="9"/>
      <c r="O13" s="12"/>
      <c r="P13" s="12"/>
      <c r="Q13" s="9"/>
      <c r="R13" s="9"/>
      <c r="S13" s="9"/>
      <c r="T13" s="9"/>
      <c r="U13" s="9"/>
      <c r="V13" s="9"/>
      <c r="W13" s="9"/>
      <c r="X13" s="9"/>
      <c r="Y13" s="87"/>
      <c r="Z13" s="87"/>
    </row>
    <row r="14" spans="1:26" s="31" customFormat="1" ht="57">
      <c r="A14" s="9">
        <v>1</v>
      </c>
      <c r="B14" s="80" t="s">
        <v>24</v>
      </c>
      <c r="C14" s="27" t="s">
        <v>25</v>
      </c>
      <c r="D14" s="9" t="s">
        <v>30</v>
      </c>
      <c r="E14" s="7">
        <v>6160</v>
      </c>
      <c r="F14" s="7">
        <v>6160</v>
      </c>
      <c r="G14" s="7" t="s">
        <v>78</v>
      </c>
      <c r="H14" s="13"/>
      <c r="I14" s="7">
        <v>781349.35000000009</v>
      </c>
      <c r="J14" s="7">
        <v>795879.93695</v>
      </c>
      <c r="K14" s="7">
        <f>J14-I14</f>
        <v>14530.58694999991</v>
      </c>
      <c r="L14" s="7"/>
      <c r="M14" s="7"/>
      <c r="N14" s="7"/>
      <c r="O14" s="7" t="s">
        <v>33</v>
      </c>
      <c r="P14" s="7" t="s">
        <v>33</v>
      </c>
      <c r="Q14" s="28"/>
      <c r="R14" s="28"/>
      <c r="S14" s="28"/>
      <c r="T14" s="28"/>
      <c r="U14" s="29"/>
      <c r="V14" s="29"/>
      <c r="W14" s="30"/>
      <c r="X14" s="30"/>
      <c r="Y14" s="87"/>
      <c r="Z14" s="87"/>
    </row>
    <row r="15" spans="1:26" s="4" customFormat="1" ht="75">
      <c r="A15" s="19" t="s">
        <v>37</v>
      </c>
      <c r="B15" s="80"/>
      <c r="C15" s="16" t="s">
        <v>66</v>
      </c>
      <c r="D15" s="5" t="s">
        <v>30</v>
      </c>
      <c r="E15" s="6">
        <v>603</v>
      </c>
      <c r="F15" s="43">
        <v>603</v>
      </c>
      <c r="G15" s="43" t="s">
        <v>78</v>
      </c>
      <c r="H15" s="13"/>
      <c r="I15" s="46">
        <v>63273</v>
      </c>
      <c r="J15" s="47">
        <v>67746</v>
      </c>
      <c r="K15" s="6">
        <f t="shared" ref="K15:K55" si="0">J15-I15</f>
        <v>4473</v>
      </c>
      <c r="L15" s="43" t="s">
        <v>120</v>
      </c>
      <c r="M15" s="6"/>
      <c r="N15" s="6"/>
      <c r="O15" s="6" t="s">
        <v>33</v>
      </c>
      <c r="P15" s="6" t="s">
        <v>33</v>
      </c>
      <c r="Q15" s="14"/>
      <c r="R15" s="14"/>
      <c r="S15" s="14"/>
      <c r="T15" s="14"/>
      <c r="U15" s="15"/>
      <c r="V15" s="15"/>
      <c r="W15" s="13"/>
      <c r="X15" s="13"/>
      <c r="Y15" s="87"/>
      <c r="Z15" s="87"/>
    </row>
    <row r="16" spans="1:26" s="4" customFormat="1" ht="76.5">
      <c r="A16" s="19" t="s">
        <v>38</v>
      </c>
      <c r="B16" s="80"/>
      <c r="C16" s="17" t="s">
        <v>67</v>
      </c>
      <c r="D16" s="42" t="s">
        <v>30</v>
      </c>
      <c r="E16" s="6">
        <v>319</v>
      </c>
      <c r="F16" s="43">
        <v>319</v>
      </c>
      <c r="G16" s="43" t="s">
        <v>78</v>
      </c>
      <c r="H16" s="13"/>
      <c r="I16" s="48">
        <v>64488.52</v>
      </c>
      <c r="J16" s="47">
        <v>64620</v>
      </c>
      <c r="K16" s="6">
        <f t="shared" si="0"/>
        <v>131.4800000000032</v>
      </c>
      <c r="L16" s="43" t="s">
        <v>121</v>
      </c>
      <c r="M16" s="6"/>
      <c r="N16" s="6"/>
      <c r="O16" s="6" t="s">
        <v>33</v>
      </c>
      <c r="P16" s="6" t="s">
        <v>33</v>
      </c>
      <c r="Q16" s="14"/>
      <c r="R16" s="14"/>
      <c r="S16" s="14"/>
      <c r="T16" s="14"/>
      <c r="U16" s="15"/>
      <c r="V16" s="15"/>
      <c r="W16" s="13"/>
      <c r="X16" s="13"/>
      <c r="Y16" s="87"/>
      <c r="Z16" s="87"/>
    </row>
    <row r="17" spans="1:26" s="4" customFormat="1" ht="51">
      <c r="A17" s="19" t="s">
        <v>39</v>
      </c>
      <c r="B17" s="80"/>
      <c r="C17" s="17" t="s">
        <v>75</v>
      </c>
      <c r="D17" s="42" t="s">
        <v>30</v>
      </c>
      <c r="E17" s="6">
        <v>322</v>
      </c>
      <c r="F17" s="43">
        <v>322</v>
      </c>
      <c r="G17" s="43" t="s">
        <v>78</v>
      </c>
      <c r="H17" s="13"/>
      <c r="I17" s="48">
        <v>42066.63</v>
      </c>
      <c r="J17" s="47">
        <v>42314</v>
      </c>
      <c r="K17" s="6">
        <f t="shared" si="0"/>
        <v>247.37000000000262</v>
      </c>
      <c r="L17" s="43" t="s">
        <v>121</v>
      </c>
      <c r="M17" s="6"/>
      <c r="N17" s="6"/>
      <c r="O17" s="6" t="s">
        <v>33</v>
      </c>
      <c r="P17" s="6" t="s">
        <v>33</v>
      </c>
      <c r="Q17" s="14"/>
      <c r="R17" s="14"/>
      <c r="S17" s="14"/>
      <c r="T17" s="14"/>
      <c r="U17" s="15"/>
      <c r="V17" s="15"/>
      <c r="W17" s="13"/>
      <c r="X17" s="13"/>
      <c r="Y17" s="87"/>
      <c r="Z17" s="87"/>
    </row>
    <row r="18" spans="1:26" s="4" customFormat="1" ht="76.5">
      <c r="A18" s="19" t="s">
        <v>40</v>
      </c>
      <c r="B18" s="80"/>
      <c r="C18" s="17" t="s">
        <v>68</v>
      </c>
      <c r="D18" s="42" t="s">
        <v>30</v>
      </c>
      <c r="E18" s="6">
        <v>542</v>
      </c>
      <c r="F18" s="43">
        <v>542</v>
      </c>
      <c r="G18" s="43" t="s">
        <v>78</v>
      </c>
      <c r="H18" s="13"/>
      <c r="I18" s="48">
        <v>90504.639999999999</v>
      </c>
      <c r="J18" s="47">
        <v>90824</v>
      </c>
      <c r="K18" s="6">
        <f t="shared" si="0"/>
        <v>319.36000000000058</v>
      </c>
      <c r="L18" s="43" t="s">
        <v>121</v>
      </c>
      <c r="M18" s="6"/>
      <c r="N18" s="6"/>
      <c r="O18" s="6" t="s">
        <v>33</v>
      </c>
      <c r="P18" s="6" t="s">
        <v>33</v>
      </c>
      <c r="Q18" s="14"/>
      <c r="R18" s="14"/>
      <c r="S18" s="14"/>
      <c r="T18" s="14"/>
      <c r="U18" s="15"/>
      <c r="V18" s="15"/>
      <c r="W18" s="13"/>
      <c r="X18" s="13"/>
      <c r="Y18" s="87"/>
      <c r="Z18" s="87"/>
    </row>
    <row r="19" spans="1:26" s="4" customFormat="1" ht="51">
      <c r="A19" s="19" t="s">
        <v>41</v>
      </c>
      <c r="B19" s="80"/>
      <c r="C19" s="17" t="s">
        <v>69</v>
      </c>
      <c r="D19" s="42" t="s">
        <v>30</v>
      </c>
      <c r="E19" s="6">
        <v>492</v>
      </c>
      <c r="F19" s="43">
        <v>492</v>
      </c>
      <c r="G19" s="43" t="s">
        <v>78</v>
      </c>
      <c r="H19" s="13"/>
      <c r="I19" s="48">
        <v>52379.98</v>
      </c>
      <c r="J19" s="47">
        <v>53028</v>
      </c>
      <c r="K19" s="6">
        <f t="shared" si="0"/>
        <v>648.0199999999968</v>
      </c>
      <c r="L19" s="43" t="s">
        <v>121</v>
      </c>
      <c r="M19" s="6"/>
      <c r="N19" s="6"/>
      <c r="O19" s="6" t="s">
        <v>33</v>
      </c>
      <c r="P19" s="6" t="s">
        <v>33</v>
      </c>
      <c r="Q19" s="14"/>
      <c r="R19" s="14"/>
      <c r="S19" s="14"/>
      <c r="T19" s="14"/>
      <c r="U19" s="15"/>
      <c r="V19" s="15"/>
      <c r="W19" s="13"/>
      <c r="X19" s="13"/>
      <c r="Y19" s="87"/>
      <c r="Z19" s="87"/>
    </row>
    <row r="20" spans="1:26" s="4" customFormat="1" ht="60.75" customHeight="1">
      <c r="A20" s="19" t="s">
        <v>42</v>
      </c>
      <c r="B20" s="80"/>
      <c r="C20" s="17" t="s">
        <v>70</v>
      </c>
      <c r="D20" s="42" t="s">
        <v>30</v>
      </c>
      <c r="E20" s="6">
        <v>326</v>
      </c>
      <c r="F20" s="43">
        <v>326</v>
      </c>
      <c r="G20" s="43" t="s">
        <v>78</v>
      </c>
      <c r="H20" s="13"/>
      <c r="I20" s="48">
        <v>25968.68</v>
      </c>
      <c r="J20" s="47">
        <v>26140</v>
      </c>
      <c r="K20" s="6">
        <f t="shared" si="0"/>
        <v>171.31999999999971</v>
      </c>
      <c r="L20" s="43" t="s">
        <v>121</v>
      </c>
      <c r="M20" s="6"/>
      <c r="N20" s="6"/>
      <c r="O20" s="6" t="s">
        <v>33</v>
      </c>
      <c r="P20" s="6" t="s">
        <v>33</v>
      </c>
      <c r="Q20" s="14"/>
      <c r="R20" s="14"/>
      <c r="S20" s="14"/>
      <c r="T20" s="14"/>
      <c r="U20" s="15"/>
      <c r="V20" s="15"/>
      <c r="W20" s="13"/>
      <c r="X20" s="13"/>
      <c r="Y20" s="87"/>
      <c r="Z20" s="87"/>
    </row>
    <row r="21" spans="1:26" s="4" customFormat="1" ht="75">
      <c r="A21" s="19" t="s">
        <v>43</v>
      </c>
      <c r="B21" s="80"/>
      <c r="C21" s="17" t="s">
        <v>71</v>
      </c>
      <c r="D21" s="42" t="s">
        <v>30</v>
      </c>
      <c r="E21" s="6">
        <v>782</v>
      </c>
      <c r="F21" s="43">
        <v>782</v>
      </c>
      <c r="G21" s="43" t="s">
        <v>78</v>
      </c>
      <c r="H21" s="13"/>
      <c r="I21" s="48">
        <v>96046.3</v>
      </c>
      <c r="J21" s="49">
        <v>98362</v>
      </c>
      <c r="K21" s="6">
        <f t="shared" si="0"/>
        <v>2315.6999999999971</v>
      </c>
      <c r="L21" s="43" t="s">
        <v>120</v>
      </c>
      <c r="M21" s="6"/>
      <c r="N21" s="6"/>
      <c r="O21" s="6" t="s">
        <v>33</v>
      </c>
      <c r="P21" s="6" t="s">
        <v>33</v>
      </c>
      <c r="Q21" s="14"/>
      <c r="R21" s="14"/>
      <c r="S21" s="14"/>
      <c r="T21" s="14"/>
      <c r="U21" s="15"/>
      <c r="V21" s="15"/>
      <c r="W21" s="13"/>
      <c r="X21" s="13"/>
      <c r="Y21" s="87"/>
      <c r="Z21" s="87"/>
    </row>
    <row r="22" spans="1:26" s="4" customFormat="1" ht="76.5">
      <c r="A22" s="19" t="s">
        <v>44</v>
      </c>
      <c r="B22" s="80" t="s">
        <v>24</v>
      </c>
      <c r="C22" s="17" t="s">
        <v>72</v>
      </c>
      <c r="D22" s="42" t="s">
        <v>30</v>
      </c>
      <c r="E22" s="6">
        <v>503</v>
      </c>
      <c r="F22" s="43">
        <v>503</v>
      </c>
      <c r="G22" s="43" t="s">
        <v>78</v>
      </c>
      <c r="H22" s="13"/>
      <c r="I22" s="48">
        <v>37443.72</v>
      </c>
      <c r="J22" s="47">
        <v>37576</v>
      </c>
      <c r="K22" s="6">
        <f t="shared" si="0"/>
        <v>132.27999999999884</v>
      </c>
      <c r="L22" s="43" t="s">
        <v>121</v>
      </c>
      <c r="M22" s="6"/>
      <c r="N22" s="6"/>
      <c r="O22" s="6" t="s">
        <v>33</v>
      </c>
      <c r="P22" s="6" t="s">
        <v>33</v>
      </c>
      <c r="Q22" s="14"/>
      <c r="R22" s="14"/>
      <c r="S22" s="14"/>
      <c r="T22" s="14"/>
      <c r="U22" s="15"/>
      <c r="V22" s="15"/>
      <c r="W22" s="13"/>
      <c r="X22" s="13"/>
      <c r="Y22" s="87"/>
      <c r="Z22" s="87"/>
    </row>
    <row r="23" spans="1:26" s="4" customFormat="1" ht="51">
      <c r="A23" s="19" t="s">
        <v>45</v>
      </c>
      <c r="B23" s="80"/>
      <c r="C23" s="17" t="s">
        <v>73</v>
      </c>
      <c r="D23" s="42" t="s">
        <v>30</v>
      </c>
      <c r="E23" s="43">
        <v>1068</v>
      </c>
      <c r="F23" s="43">
        <v>1068</v>
      </c>
      <c r="G23" s="43" t="s">
        <v>78</v>
      </c>
      <c r="H23" s="13"/>
      <c r="I23" s="48">
        <v>118940.48</v>
      </c>
      <c r="J23" s="47">
        <v>119113.93695</v>
      </c>
      <c r="K23" s="43">
        <v>174</v>
      </c>
      <c r="L23" s="43" t="s">
        <v>121</v>
      </c>
      <c r="M23" s="43"/>
      <c r="N23" s="43"/>
      <c r="O23" s="43"/>
      <c r="P23" s="43"/>
      <c r="Q23" s="14"/>
      <c r="R23" s="14"/>
      <c r="S23" s="14"/>
      <c r="T23" s="14"/>
      <c r="U23" s="15"/>
      <c r="V23" s="15"/>
      <c r="W23" s="13"/>
      <c r="X23" s="13"/>
      <c r="Y23" s="87"/>
      <c r="Z23" s="87"/>
    </row>
    <row r="24" spans="1:26" s="4" customFormat="1" ht="75">
      <c r="A24" s="19" t="s">
        <v>63</v>
      </c>
      <c r="B24" s="80"/>
      <c r="C24" s="17" t="s">
        <v>74</v>
      </c>
      <c r="D24" s="42" t="s">
        <v>30</v>
      </c>
      <c r="E24" s="43">
        <v>1204</v>
      </c>
      <c r="F24" s="43">
        <v>1204</v>
      </c>
      <c r="G24" s="43" t="s">
        <v>78</v>
      </c>
      <c r="H24" s="13"/>
      <c r="I24" s="48">
        <v>108379</v>
      </c>
      <c r="J24" s="47">
        <v>114278</v>
      </c>
      <c r="K24" s="43">
        <f t="shared" si="0"/>
        <v>5899</v>
      </c>
      <c r="L24" s="43" t="s">
        <v>120</v>
      </c>
      <c r="M24" s="43"/>
      <c r="N24" s="43"/>
      <c r="O24" s="43"/>
      <c r="P24" s="43"/>
      <c r="Q24" s="14"/>
      <c r="R24" s="14"/>
      <c r="S24" s="14"/>
      <c r="T24" s="14"/>
      <c r="U24" s="15"/>
      <c r="V24" s="15"/>
      <c r="W24" s="13"/>
      <c r="X24" s="13"/>
      <c r="Y24" s="87"/>
      <c r="Z24" s="87"/>
    </row>
    <row r="25" spans="1:26" s="4" customFormat="1" ht="51">
      <c r="A25" s="19" t="s">
        <v>64</v>
      </c>
      <c r="B25" s="80"/>
      <c r="C25" s="17" t="s">
        <v>76</v>
      </c>
      <c r="D25" s="42" t="s">
        <v>31</v>
      </c>
      <c r="E25" s="43">
        <v>1</v>
      </c>
      <c r="F25" s="43">
        <v>1</v>
      </c>
      <c r="G25" s="43" t="s">
        <v>78</v>
      </c>
      <c r="H25" s="13"/>
      <c r="I25" s="50">
        <v>57880</v>
      </c>
      <c r="J25" s="49">
        <v>57900</v>
      </c>
      <c r="K25" s="43">
        <f t="shared" si="0"/>
        <v>20</v>
      </c>
      <c r="L25" s="43" t="s">
        <v>118</v>
      </c>
      <c r="M25" s="43"/>
      <c r="N25" s="43"/>
      <c r="O25" s="43"/>
      <c r="P25" s="43"/>
      <c r="Q25" s="14"/>
      <c r="R25" s="14"/>
      <c r="S25" s="14"/>
      <c r="T25" s="14"/>
      <c r="U25" s="15"/>
      <c r="V25" s="15"/>
      <c r="W25" s="13"/>
      <c r="X25" s="13"/>
      <c r="Y25" s="87"/>
      <c r="Z25" s="87"/>
    </row>
    <row r="26" spans="1:26" s="4" customFormat="1" ht="51">
      <c r="A26" s="19" t="s">
        <v>65</v>
      </c>
      <c r="B26" s="80"/>
      <c r="C26" s="18" t="s">
        <v>77</v>
      </c>
      <c r="D26" s="5" t="s">
        <v>31</v>
      </c>
      <c r="E26" s="6">
        <v>11</v>
      </c>
      <c r="F26" s="43">
        <v>11</v>
      </c>
      <c r="G26" s="43" t="s">
        <v>78</v>
      </c>
      <c r="H26" s="13"/>
      <c r="I26" s="50">
        <v>23978.400000000001</v>
      </c>
      <c r="J26" s="46">
        <v>23978</v>
      </c>
      <c r="K26" s="43">
        <f t="shared" si="0"/>
        <v>-0.40000000000145519</v>
      </c>
      <c r="L26" s="6"/>
      <c r="M26" s="6"/>
      <c r="N26" s="6"/>
      <c r="O26" s="6" t="s">
        <v>33</v>
      </c>
      <c r="P26" s="6" t="s">
        <v>33</v>
      </c>
      <c r="Q26" s="14"/>
      <c r="R26" s="14"/>
      <c r="S26" s="14"/>
      <c r="T26" s="14"/>
      <c r="U26" s="15"/>
      <c r="V26" s="15"/>
      <c r="W26" s="13"/>
      <c r="X26" s="13"/>
      <c r="Y26" s="87"/>
      <c r="Z26" s="87"/>
    </row>
    <row r="27" spans="1:26" s="31" customFormat="1" ht="42.75">
      <c r="A27" s="9">
        <v>2</v>
      </c>
      <c r="B27" s="80"/>
      <c r="C27" s="27" t="s">
        <v>26</v>
      </c>
      <c r="D27" s="9" t="s">
        <v>31</v>
      </c>
      <c r="E27" s="54">
        <f>SUM(E28:E40)</f>
        <v>17</v>
      </c>
      <c r="F27" s="54">
        <f>SUM(F28:F40)</f>
        <v>17</v>
      </c>
      <c r="G27" s="83" t="s">
        <v>78</v>
      </c>
      <c r="H27" s="13"/>
      <c r="I27" s="54">
        <f>SUM(I28:I40)+0.4</f>
        <v>39862.9</v>
      </c>
      <c r="J27" s="54">
        <f>SUM(J28:J40)</f>
        <v>37757.5</v>
      </c>
      <c r="K27" s="7">
        <f t="shared" si="0"/>
        <v>-2105.4000000000015</v>
      </c>
      <c r="L27" s="7"/>
      <c r="M27" s="7"/>
      <c r="N27" s="7"/>
      <c r="O27" s="7" t="s">
        <v>33</v>
      </c>
      <c r="P27" s="7" t="s">
        <v>33</v>
      </c>
      <c r="Q27" s="28"/>
      <c r="R27" s="28"/>
      <c r="S27" s="28"/>
      <c r="T27" s="28"/>
      <c r="U27" s="29"/>
      <c r="V27" s="29"/>
      <c r="W27" s="30"/>
      <c r="X27" s="30"/>
      <c r="Y27" s="87"/>
      <c r="Z27" s="87"/>
    </row>
    <row r="28" spans="1:26" s="31" customFormat="1" ht="51">
      <c r="A28" s="51" t="s">
        <v>46</v>
      </c>
      <c r="B28" s="80"/>
      <c r="C28" s="18" t="s">
        <v>91</v>
      </c>
      <c r="D28" s="45" t="s">
        <v>31</v>
      </c>
      <c r="E28" s="55">
        <v>1</v>
      </c>
      <c r="F28" s="55">
        <v>1</v>
      </c>
      <c r="G28" s="84"/>
      <c r="H28" s="13"/>
      <c r="I28" s="20">
        <v>110.5</v>
      </c>
      <c r="J28" s="20">
        <v>110.5</v>
      </c>
      <c r="K28" s="43">
        <f t="shared" si="0"/>
        <v>0</v>
      </c>
      <c r="L28" s="7"/>
      <c r="M28" s="7"/>
      <c r="N28" s="7"/>
      <c r="O28" s="7"/>
      <c r="P28" s="7"/>
      <c r="Q28" s="28"/>
      <c r="R28" s="28"/>
      <c r="S28" s="28"/>
      <c r="T28" s="28"/>
      <c r="U28" s="29"/>
      <c r="V28" s="29"/>
      <c r="W28" s="30"/>
      <c r="X28" s="30"/>
      <c r="Y28" s="87"/>
      <c r="Z28" s="87"/>
    </row>
    <row r="29" spans="1:26" s="31" customFormat="1" ht="25.5">
      <c r="A29" s="51" t="s">
        <v>79</v>
      </c>
      <c r="B29" s="80"/>
      <c r="C29" s="18" t="s">
        <v>92</v>
      </c>
      <c r="D29" s="45" t="s">
        <v>31</v>
      </c>
      <c r="E29" s="55">
        <v>1</v>
      </c>
      <c r="F29" s="55">
        <v>1</v>
      </c>
      <c r="G29" s="84"/>
      <c r="H29" s="13"/>
      <c r="I29" s="20">
        <v>109</v>
      </c>
      <c r="J29" s="20">
        <v>109</v>
      </c>
      <c r="K29" s="43">
        <f t="shared" si="0"/>
        <v>0</v>
      </c>
      <c r="L29" s="7"/>
      <c r="M29" s="7"/>
      <c r="N29" s="7"/>
      <c r="O29" s="7"/>
      <c r="P29" s="7"/>
      <c r="Q29" s="28"/>
      <c r="R29" s="28"/>
      <c r="S29" s="28"/>
      <c r="T29" s="28"/>
      <c r="U29" s="29"/>
      <c r="V29" s="29"/>
      <c r="W29" s="30"/>
      <c r="X29" s="30"/>
      <c r="Y29" s="87"/>
      <c r="Z29" s="87"/>
    </row>
    <row r="30" spans="1:26" s="31" customFormat="1">
      <c r="A30" s="51" t="s">
        <v>80</v>
      </c>
      <c r="B30" s="80"/>
      <c r="C30" s="52" t="s">
        <v>93</v>
      </c>
      <c r="D30" s="45" t="s">
        <v>31</v>
      </c>
      <c r="E30" s="56">
        <v>3</v>
      </c>
      <c r="F30" s="56">
        <v>3</v>
      </c>
      <c r="G30" s="84"/>
      <c r="H30" s="13"/>
      <c r="I30" s="57">
        <v>7600</v>
      </c>
      <c r="J30" s="58">
        <v>7600</v>
      </c>
      <c r="K30" s="43">
        <f t="shared" si="0"/>
        <v>0</v>
      </c>
      <c r="L30" s="7"/>
      <c r="M30" s="7"/>
      <c r="N30" s="7"/>
      <c r="O30" s="7"/>
      <c r="P30" s="7"/>
      <c r="Q30" s="28"/>
      <c r="R30" s="28"/>
      <c r="S30" s="28"/>
      <c r="T30" s="28"/>
      <c r="U30" s="29"/>
      <c r="V30" s="29"/>
      <c r="W30" s="30"/>
      <c r="X30" s="30"/>
      <c r="Y30" s="87"/>
      <c r="Z30" s="87"/>
    </row>
    <row r="31" spans="1:26" s="31" customFormat="1" ht="45">
      <c r="A31" s="51" t="s">
        <v>81</v>
      </c>
      <c r="B31" s="80"/>
      <c r="C31" s="52" t="s">
        <v>94</v>
      </c>
      <c r="D31" s="45" t="s">
        <v>31</v>
      </c>
      <c r="E31" s="56">
        <v>1</v>
      </c>
      <c r="F31" s="56">
        <v>1</v>
      </c>
      <c r="G31" s="84"/>
      <c r="H31" s="13"/>
      <c r="I31" s="57">
        <v>2428</v>
      </c>
      <c r="J31" s="58">
        <v>2427</v>
      </c>
      <c r="K31" s="43">
        <f t="shared" si="0"/>
        <v>-1</v>
      </c>
      <c r="L31" s="43" t="s">
        <v>119</v>
      </c>
      <c r="M31" s="7"/>
      <c r="N31" s="7"/>
      <c r="O31" s="7"/>
      <c r="P31" s="7"/>
      <c r="Q31" s="28"/>
      <c r="R31" s="28"/>
      <c r="S31" s="28"/>
      <c r="T31" s="28"/>
      <c r="U31" s="29"/>
      <c r="V31" s="29"/>
      <c r="W31" s="30"/>
      <c r="X31" s="30"/>
      <c r="Y31" s="87"/>
      <c r="Z31" s="87"/>
    </row>
    <row r="32" spans="1:26" s="31" customFormat="1" ht="38.25">
      <c r="A32" s="51" t="s">
        <v>82</v>
      </c>
      <c r="B32" s="80"/>
      <c r="C32" s="18" t="s">
        <v>95</v>
      </c>
      <c r="D32" s="45" t="s">
        <v>31</v>
      </c>
      <c r="E32" s="55">
        <v>1</v>
      </c>
      <c r="F32" s="55">
        <v>1</v>
      </c>
      <c r="G32" s="84"/>
      <c r="H32" s="13"/>
      <c r="I32" s="57">
        <v>926</v>
      </c>
      <c r="J32" s="20">
        <v>926</v>
      </c>
      <c r="K32" s="43">
        <f t="shared" si="0"/>
        <v>0</v>
      </c>
      <c r="L32" s="7"/>
      <c r="M32" s="7"/>
      <c r="N32" s="7"/>
      <c r="O32" s="7"/>
      <c r="P32" s="7"/>
      <c r="Q32" s="28"/>
      <c r="R32" s="28"/>
      <c r="S32" s="28"/>
      <c r="T32" s="28"/>
      <c r="U32" s="29"/>
      <c r="V32" s="29"/>
      <c r="W32" s="30"/>
      <c r="X32" s="30"/>
      <c r="Y32" s="87"/>
      <c r="Z32" s="87"/>
    </row>
    <row r="33" spans="1:26" s="31" customFormat="1" ht="30">
      <c r="A33" s="51" t="s">
        <v>83</v>
      </c>
      <c r="B33" s="80"/>
      <c r="C33" s="52" t="s">
        <v>96</v>
      </c>
      <c r="D33" s="45" t="s">
        <v>31</v>
      </c>
      <c r="E33" s="56">
        <v>1</v>
      </c>
      <c r="F33" s="56">
        <v>1</v>
      </c>
      <c r="G33" s="84"/>
      <c r="H33" s="13"/>
      <c r="I33" s="57">
        <v>500</v>
      </c>
      <c r="J33" s="58">
        <v>500</v>
      </c>
      <c r="K33" s="43">
        <f t="shared" si="0"/>
        <v>0</v>
      </c>
      <c r="L33" s="7"/>
      <c r="M33" s="7"/>
      <c r="N33" s="7"/>
      <c r="O33" s="7"/>
      <c r="P33" s="7"/>
      <c r="Q33" s="28"/>
      <c r="R33" s="28"/>
      <c r="S33" s="28"/>
      <c r="T33" s="28"/>
      <c r="U33" s="29"/>
      <c r="V33" s="29"/>
      <c r="W33" s="30"/>
      <c r="X33" s="30"/>
      <c r="Y33" s="87"/>
      <c r="Z33" s="87"/>
    </row>
    <row r="34" spans="1:26" s="31" customFormat="1" ht="45">
      <c r="A34" s="51" t="s">
        <v>84</v>
      </c>
      <c r="B34" s="80"/>
      <c r="C34" s="52" t="s">
        <v>97</v>
      </c>
      <c r="D34" s="45" t="s">
        <v>31</v>
      </c>
      <c r="E34" s="56">
        <v>1</v>
      </c>
      <c r="F34" s="56">
        <v>1</v>
      </c>
      <c r="G34" s="84"/>
      <c r="H34" s="13"/>
      <c r="I34" s="57">
        <v>1650</v>
      </c>
      <c r="J34" s="57">
        <v>1600</v>
      </c>
      <c r="K34" s="43">
        <f t="shared" si="0"/>
        <v>-50</v>
      </c>
      <c r="L34" s="43" t="s">
        <v>119</v>
      </c>
      <c r="M34" s="7"/>
      <c r="N34" s="7"/>
      <c r="O34" s="7"/>
      <c r="P34" s="7"/>
      <c r="Q34" s="28"/>
      <c r="R34" s="28"/>
      <c r="S34" s="28"/>
      <c r="T34" s="28"/>
      <c r="U34" s="29"/>
      <c r="V34" s="29"/>
      <c r="W34" s="30"/>
      <c r="X34" s="30"/>
      <c r="Y34" s="87"/>
      <c r="Z34" s="87"/>
    </row>
    <row r="35" spans="1:26" s="31" customFormat="1">
      <c r="A35" s="51" t="s">
        <v>85</v>
      </c>
      <c r="B35" s="80"/>
      <c r="C35" s="52" t="s">
        <v>98</v>
      </c>
      <c r="D35" s="45" t="s">
        <v>31</v>
      </c>
      <c r="E35" s="56">
        <v>1</v>
      </c>
      <c r="F35" s="56">
        <v>1</v>
      </c>
      <c r="G35" s="84"/>
      <c r="H35" s="13"/>
      <c r="I35" s="57">
        <v>1145</v>
      </c>
      <c r="J35" s="58">
        <v>1145</v>
      </c>
      <c r="K35" s="43">
        <f t="shared" si="0"/>
        <v>0</v>
      </c>
      <c r="L35" s="7"/>
      <c r="M35" s="7"/>
      <c r="N35" s="7"/>
      <c r="O35" s="7"/>
      <c r="P35" s="7"/>
      <c r="Q35" s="28"/>
      <c r="R35" s="28"/>
      <c r="S35" s="28"/>
      <c r="T35" s="28"/>
      <c r="U35" s="29"/>
      <c r="V35" s="29"/>
      <c r="W35" s="30"/>
      <c r="X35" s="30"/>
      <c r="Y35" s="87"/>
      <c r="Z35" s="87"/>
    </row>
    <row r="36" spans="1:26" s="31" customFormat="1" ht="45">
      <c r="A36" s="51" t="s">
        <v>86</v>
      </c>
      <c r="B36" s="80"/>
      <c r="C36" s="52" t="s">
        <v>99</v>
      </c>
      <c r="D36" s="45" t="s">
        <v>31</v>
      </c>
      <c r="E36" s="56">
        <v>2</v>
      </c>
      <c r="F36" s="56">
        <v>2</v>
      </c>
      <c r="G36" s="84"/>
      <c r="H36" s="13"/>
      <c r="I36" s="57">
        <v>4116</v>
      </c>
      <c r="J36" s="58">
        <v>4116</v>
      </c>
      <c r="K36" s="43">
        <f t="shared" si="0"/>
        <v>0</v>
      </c>
      <c r="L36" s="7"/>
      <c r="M36" s="7"/>
      <c r="N36" s="7"/>
      <c r="O36" s="7"/>
      <c r="P36" s="7"/>
      <c r="Q36" s="28"/>
      <c r="R36" s="28"/>
      <c r="S36" s="28"/>
      <c r="T36" s="28"/>
      <c r="U36" s="29"/>
      <c r="V36" s="29"/>
      <c r="W36" s="30"/>
      <c r="X36" s="30"/>
      <c r="Y36" s="87"/>
      <c r="Z36" s="87"/>
    </row>
    <row r="37" spans="1:26" s="31" customFormat="1">
      <c r="A37" s="51" t="s">
        <v>87</v>
      </c>
      <c r="B37" s="80"/>
      <c r="C37" s="52" t="s">
        <v>100</v>
      </c>
      <c r="D37" s="45" t="s">
        <v>31</v>
      </c>
      <c r="E37" s="56">
        <v>1</v>
      </c>
      <c r="F37" s="56">
        <v>1</v>
      </c>
      <c r="G37" s="84"/>
      <c r="H37" s="13"/>
      <c r="I37" s="57">
        <v>2293</v>
      </c>
      <c r="J37" s="58">
        <v>2293</v>
      </c>
      <c r="K37" s="43">
        <f t="shared" si="0"/>
        <v>0</v>
      </c>
      <c r="L37" s="7"/>
      <c r="M37" s="7"/>
      <c r="N37" s="7"/>
      <c r="O37" s="7"/>
      <c r="P37" s="7"/>
      <c r="Q37" s="28"/>
      <c r="R37" s="28"/>
      <c r="S37" s="28"/>
      <c r="T37" s="28"/>
      <c r="U37" s="29"/>
      <c r="V37" s="29"/>
      <c r="W37" s="30"/>
      <c r="X37" s="30"/>
      <c r="Y37" s="87"/>
      <c r="Z37" s="87"/>
    </row>
    <row r="38" spans="1:26" s="31" customFormat="1" ht="30">
      <c r="A38" s="51" t="s">
        <v>88</v>
      </c>
      <c r="B38" s="80"/>
      <c r="C38" s="52" t="s">
        <v>101</v>
      </c>
      <c r="D38" s="45" t="s">
        <v>31</v>
      </c>
      <c r="E38" s="56">
        <v>1</v>
      </c>
      <c r="F38" s="56">
        <v>1</v>
      </c>
      <c r="G38" s="84"/>
      <c r="H38" s="13"/>
      <c r="I38" s="57">
        <v>4700</v>
      </c>
      <c r="J38" s="58">
        <v>4700</v>
      </c>
      <c r="K38" s="43">
        <f t="shared" si="0"/>
        <v>0</v>
      </c>
      <c r="L38" s="7"/>
      <c r="M38" s="7"/>
      <c r="N38" s="7"/>
      <c r="O38" s="7"/>
      <c r="P38" s="7"/>
      <c r="Q38" s="28"/>
      <c r="R38" s="28"/>
      <c r="S38" s="28"/>
      <c r="T38" s="28"/>
      <c r="U38" s="29"/>
      <c r="V38" s="29"/>
      <c r="W38" s="30"/>
      <c r="X38" s="30"/>
      <c r="Y38" s="87"/>
      <c r="Z38" s="87"/>
    </row>
    <row r="39" spans="1:26" s="31" customFormat="1" ht="60">
      <c r="A39" s="51" t="s">
        <v>89</v>
      </c>
      <c r="B39" s="80"/>
      <c r="C39" s="53" t="s">
        <v>102</v>
      </c>
      <c r="D39" s="45" t="s">
        <v>31</v>
      </c>
      <c r="E39" s="44">
        <v>2</v>
      </c>
      <c r="F39" s="44">
        <v>2</v>
      </c>
      <c r="G39" s="84"/>
      <c r="H39" s="13"/>
      <c r="I39" s="57">
        <v>8572</v>
      </c>
      <c r="J39" s="59">
        <v>6600</v>
      </c>
      <c r="K39" s="43">
        <f t="shared" si="0"/>
        <v>-1972</v>
      </c>
      <c r="L39" s="43" t="s">
        <v>119</v>
      </c>
      <c r="M39" s="7"/>
      <c r="N39" s="7"/>
      <c r="O39" s="7"/>
      <c r="P39" s="7"/>
      <c r="Q39" s="28"/>
      <c r="R39" s="28"/>
      <c r="S39" s="28"/>
      <c r="T39" s="28"/>
      <c r="U39" s="29"/>
      <c r="V39" s="29"/>
      <c r="W39" s="30"/>
      <c r="X39" s="30"/>
      <c r="Y39" s="87"/>
      <c r="Z39" s="87"/>
    </row>
    <row r="40" spans="1:26" s="31" customFormat="1" ht="45">
      <c r="A40" s="51" t="s">
        <v>90</v>
      </c>
      <c r="B40" s="80"/>
      <c r="C40" s="52" t="s">
        <v>103</v>
      </c>
      <c r="D40" s="45" t="s">
        <v>31</v>
      </c>
      <c r="E40" s="56">
        <v>1</v>
      </c>
      <c r="F40" s="56">
        <v>1</v>
      </c>
      <c r="G40" s="84"/>
      <c r="H40" s="13"/>
      <c r="I40" s="57">
        <v>5713</v>
      </c>
      <c r="J40" s="59">
        <v>5631</v>
      </c>
      <c r="K40" s="43">
        <f t="shared" si="0"/>
        <v>-82</v>
      </c>
      <c r="L40" s="43" t="s">
        <v>119</v>
      </c>
      <c r="M40" s="7"/>
      <c r="N40" s="7"/>
      <c r="O40" s="7"/>
      <c r="P40" s="7"/>
      <c r="Q40" s="28"/>
      <c r="R40" s="28"/>
      <c r="S40" s="28"/>
      <c r="T40" s="28"/>
      <c r="U40" s="29"/>
      <c r="V40" s="29"/>
      <c r="W40" s="30"/>
      <c r="X40" s="30"/>
      <c r="Y40" s="87"/>
      <c r="Z40" s="87"/>
    </row>
    <row r="41" spans="1:26" s="31" customFormat="1" ht="25.5">
      <c r="A41" s="9">
        <v>3</v>
      </c>
      <c r="B41" s="80"/>
      <c r="C41" s="32" t="s">
        <v>27</v>
      </c>
      <c r="D41" s="9" t="s">
        <v>31</v>
      </c>
      <c r="E41" s="7">
        <v>1</v>
      </c>
      <c r="F41" s="7">
        <v>1</v>
      </c>
      <c r="G41" s="83" t="s">
        <v>78</v>
      </c>
      <c r="H41" s="13"/>
      <c r="I41" s="7">
        <v>6965</v>
      </c>
      <c r="J41" s="7">
        <v>6965</v>
      </c>
      <c r="K41" s="7">
        <f t="shared" si="0"/>
        <v>0</v>
      </c>
      <c r="L41" s="7"/>
      <c r="M41" s="7"/>
      <c r="N41" s="7"/>
      <c r="O41" s="7" t="s">
        <v>33</v>
      </c>
      <c r="P41" s="7" t="s">
        <v>33</v>
      </c>
      <c r="Q41" s="28"/>
      <c r="R41" s="28"/>
      <c r="S41" s="28"/>
      <c r="T41" s="28"/>
      <c r="U41" s="29"/>
      <c r="V41" s="29"/>
      <c r="W41" s="30"/>
      <c r="X41" s="30"/>
      <c r="Y41" s="87"/>
      <c r="Z41" s="87"/>
    </row>
    <row r="42" spans="1:26" s="4" customFormat="1" ht="25.5">
      <c r="A42" s="19" t="s">
        <v>47</v>
      </c>
      <c r="B42" s="80"/>
      <c r="C42" s="18" t="s">
        <v>54</v>
      </c>
      <c r="D42" s="5" t="s">
        <v>31</v>
      </c>
      <c r="E42" s="6">
        <v>1</v>
      </c>
      <c r="F42" s="6">
        <v>1</v>
      </c>
      <c r="G42" s="85"/>
      <c r="H42" s="13"/>
      <c r="I42" s="6">
        <v>6965</v>
      </c>
      <c r="J42" s="6">
        <v>6965</v>
      </c>
      <c r="K42" s="6">
        <f t="shared" si="0"/>
        <v>0</v>
      </c>
      <c r="L42" s="6"/>
      <c r="M42" s="6"/>
      <c r="N42" s="6"/>
      <c r="O42" s="6" t="s">
        <v>33</v>
      </c>
      <c r="P42" s="6" t="s">
        <v>33</v>
      </c>
      <c r="Q42" s="14"/>
      <c r="R42" s="14"/>
      <c r="S42" s="14"/>
      <c r="T42" s="14"/>
      <c r="U42" s="15"/>
      <c r="V42" s="15"/>
      <c r="W42" s="13"/>
      <c r="X42" s="13"/>
      <c r="Y42" s="87"/>
      <c r="Z42" s="87"/>
    </row>
    <row r="43" spans="1:26" s="31" customFormat="1" ht="33" customHeight="1">
      <c r="A43" s="9">
        <v>4</v>
      </c>
      <c r="B43" s="80"/>
      <c r="C43" s="33" t="s">
        <v>28</v>
      </c>
      <c r="D43" s="9" t="s">
        <v>31</v>
      </c>
      <c r="E43" s="63">
        <v>6</v>
      </c>
      <c r="F43" s="63">
        <v>6</v>
      </c>
      <c r="G43" s="83" t="s">
        <v>78</v>
      </c>
      <c r="H43" s="13"/>
      <c r="I43" s="54">
        <f>SUM(I44:I48)</f>
        <v>9806.634</v>
      </c>
      <c r="J43" s="54">
        <f>SUM(J44:J48)</f>
        <v>9806.634</v>
      </c>
      <c r="K43" s="7">
        <f t="shared" si="0"/>
        <v>0</v>
      </c>
      <c r="L43" s="7"/>
      <c r="M43" s="7"/>
      <c r="N43" s="7"/>
      <c r="O43" s="7" t="s">
        <v>33</v>
      </c>
      <c r="P43" s="7" t="s">
        <v>33</v>
      </c>
      <c r="Q43" s="28"/>
      <c r="R43" s="28"/>
      <c r="S43" s="28"/>
      <c r="T43" s="28"/>
      <c r="U43" s="29"/>
      <c r="V43" s="29"/>
      <c r="W43" s="30"/>
      <c r="X43" s="30"/>
      <c r="Y43" s="87"/>
      <c r="Z43" s="87"/>
    </row>
    <row r="44" spans="1:26" s="31" customFormat="1">
      <c r="A44" s="60" t="s">
        <v>48</v>
      </c>
      <c r="B44" s="80"/>
      <c r="C44" s="62" t="s">
        <v>107</v>
      </c>
      <c r="D44" s="44" t="s">
        <v>31</v>
      </c>
      <c r="E44" s="64">
        <v>2</v>
      </c>
      <c r="F44" s="64">
        <v>2</v>
      </c>
      <c r="G44" s="84"/>
      <c r="H44" s="13"/>
      <c r="I44" s="65">
        <v>977.8</v>
      </c>
      <c r="J44" s="65">
        <v>977.8</v>
      </c>
      <c r="K44" s="43">
        <f t="shared" si="0"/>
        <v>0</v>
      </c>
      <c r="L44" s="7"/>
      <c r="M44" s="7"/>
      <c r="N44" s="7"/>
      <c r="O44" s="7"/>
      <c r="P44" s="7"/>
      <c r="Q44" s="28"/>
      <c r="R44" s="28"/>
      <c r="S44" s="28"/>
      <c r="T44" s="28"/>
      <c r="U44" s="29"/>
      <c r="V44" s="29"/>
      <c r="W44" s="30"/>
      <c r="X44" s="30"/>
      <c r="Y44" s="87"/>
      <c r="Z44" s="87"/>
    </row>
    <row r="45" spans="1:26" s="31" customFormat="1">
      <c r="A45" s="60" t="s">
        <v>49</v>
      </c>
      <c r="B45" s="80"/>
      <c r="C45" s="62" t="s">
        <v>108</v>
      </c>
      <c r="D45" s="44" t="s">
        <v>31</v>
      </c>
      <c r="E45" s="64">
        <v>1</v>
      </c>
      <c r="F45" s="64">
        <v>1</v>
      </c>
      <c r="G45" s="84"/>
      <c r="H45" s="13"/>
      <c r="I45" s="65">
        <v>7433.4889999999996</v>
      </c>
      <c r="J45" s="65">
        <v>7433.4889999999996</v>
      </c>
      <c r="K45" s="43">
        <f t="shared" si="0"/>
        <v>0</v>
      </c>
      <c r="L45" s="7"/>
      <c r="M45" s="7"/>
      <c r="N45" s="7"/>
      <c r="O45" s="7"/>
      <c r="P45" s="7"/>
      <c r="Q45" s="28"/>
      <c r="R45" s="28"/>
      <c r="S45" s="28"/>
      <c r="T45" s="28"/>
      <c r="U45" s="29"/>
      <c r="V45" s="29"/>
      <c r="W45" s="30"/>
      <c r="X45" s="30"/>
      <c r="Y45" s="87"/>
      <c r="Z45" s="87"/>
    </row>
    <row r="46" spans="1:26" s="31" customFormat="1" ht="30">
      <c r="A46" s="61" t="s">
        <v>104</v>
      </c>
      <c r="B46" s="80"/>
      <c r="C46" s="62" t="s">
        <v>109</v>
      </c>
      <c r="D46" s="44" t="s">
        <v>31</v>
      </c>
      <c r="E46" s="64">
        <v>1</v>
      </c>
      <c r="F46" s="64">
        <v>1</v>
      </c>
      <c r="G46" s="84"/>
      <c r="H46" s="13"/>
      <c r="I46" s="66">
        <v>390.78</v>
      </c>
      <c r="J46" s="66">
        <v>390.78</v>
      </c>
      <c r="K46" s="43">
        <f t="shared" si="0"/>
        <v>0</v>
      </c>
      <c r="L46" s="7"/>
      <c r="M46" s="7"/>
      <c r="N46" s="7"/>
      <c r="O46" s="7"/>
      <c r="P46" s="7"/>
      <c r="Q46" s="28"/>
      <c r="R46" s="28"/>
      <c r="S46" s="28"/>
      <c r="T46" s="28"/>
      <c r="U46" s="29"/>
      <c r="V46" s="29"/>
      <c r="W46" s="30"/>
      <c r="X46" s="30"/>
      <c r="Y46" s="87"/>
      <c r="Z46" s="87"/>
    </row>
    <row r="47" spans="1:26" s="31" customFormat="1" ht="30">
      <c r="A47" s="61" t="s">
        <v>105</v>
      </c>
      <c r="B47" s="80"/>
      <c r="C47" s="62" t="s">
        <v>122</v>
      </c>
      <c r="D47" s="44" t="s">
        <v>31</v>
      </c>
      <c r="E47" s="64">
        <v>1</v>
      </c>
      <c r="F47" s="64">
        <v>1</v>
      </c>
      <c r="G47" s="84"/>
      <c r="H47" s="13"/>
      <c r="I47" s="66">
        <v>609.56500000000005</v>
      </c>
      <c r="J47" s="66">
        <v>609.56500000000005</v>
      </c>
      <c r="K47" s="43">
        <f t="shared" si="0"/>
        <v>0</v>
      </c>
      <c r="L47" s="7"/>
      <c r="M47" s="7"/>
      <c r="N47" s="7"/>
      <c r="O47" s="7"/>
      <c r="P47" s="7"/>
      <c r="Q47" s="28"/>
      <c r="R47" s="28"/>
      <c r="S47" s="28"/>
      <c r="T47" s="28"/>
      <c r="U47" s="29"/>
      <c r="V47" s="29"/>
      <c r="W47" s="30"/>
      <c r="X47" s="30"/>
      <c r="Y47" s="87"/>
      <c r="Z47" s="87"/>
    </row>
    <row r="48" spans="1:26" s="4" customFormat="1" ht="45">
      <c r="A48" s="61" t="s">
        <v>106</v>
      </c>
      <c r="B48" s="80"/>
      <c r="C48" s="62" t="s">
        <v>110</v>
      </c>
      <c r="D48" s="5" t="s">
        <v>31</v>
      </c>
      <c r="E48" s="64">
        <v>1</v>
      </c>
      <c r="F48" s="64">
        <v>1</v>
      </c>
      <c r="G48" s="84"/>
      <c r="H48" s="13"/>
      <c r="I48" s="66">
        <v>395</v>
      </c>
      <c r="J48" s="66">
        <v>395</v>
      </c>
      <c r="K48" s="43">
        <f t="shared" si="0"/>
        <v>0</v>
      </c>
      <c r="L48" s="6"/>
      <c r="M48" s="6"/>
      <c r="N48" s="6"/>
      <c r="O48" s="6" t="s">
        <v>33</v>
      </c>
      <c r="P48" s="6" t="s">
        <v>33</v>
      </c>
      <c r="Q48" s="14"/>
      <c r="R48" s="14"/>
      <c r="S48" s="14"/>
      <c r="T48" s="14"/>
      <c r="U48" s="15"/>
      <c r="V48" s="15"/>
      <c r="W48" s="13"/>
      <c r="X48" s="13"/>
      <c r="Y48" s="87"/>
      <c r="Z48" s="87"/>
    </row>
    <row r="49" spans="1:26" s="31" customFormat="1" ht="25.5">
      <c r="A49" s="9">
        <v>5</v>
      </c>
      <c r="B49" s="80"/>
      <c r="C49" s="34" t="s">
        <v>29</v>
      </c>
      <c r="D49" s="9" t="s">
        <v>31</v>
      </c>
      <c r="E49" s="63">
        <v>11</v>
      </c>
      <c r="F49" s="63">
        <v>11</v>
      </c>
      <c r="G49" s="83" t="s">
        <v>78</v>
      </c>
      <c r="H49" s="13"/>
      <c r="I49" s="54">
        <f>SUM(I50:I55)</f>
        <v>145777</v>
      </c>
      <c r="J49" s="7">
        <v>144436.75</v>
      </c>
      <c r="K49" s="7">
        <f t="shared" si="0"/>
        <v>-1340.25</v>
      </c>
      <c r="L49" s="7"/>
      <c r="M49" s="7"/>
      <c r="N49" s="7"/>
      <c r="O49" s="7" t="s">
        <v>33</v>
      </c>
      <c r="P49" s="7" t="s">
        <v>33</v>
      </c>
      <c r="Q49" s="28"/>
      <c r="R49" s="28"/>
      <c r="S49" s="28"/>
      <c r="T49" s="28"/>
      <c r="U49" s="29"/>
      <c r="V49" s="29"/>
      <c r="W49" s="30"/>
      <c r="X49" s="30"/>
      <c r="Y49" s="87"/>
      <c r="Z49" s="87"/>
    </row>
    <row r="50" spans="1:26" s="4" customFormat="1" ht="15" customHeight="1">
      <c r="A50" s="19" t="s">
        <v>50</v>
      </c>
      <c r="B50" s="80"/>
      <c r="C50" s="52" t="s">
        <v>111</v>
      </c>
      <c r="D50" s="5" t="s">
        <v>31</v>
      </c>
      <c r="E50" s="56">
        <v>2</v>
      </c>
      <c r="F50" s="56">
        <v>2</v>
      </c>
      <c r="G50" s="84"/>
      <c r="H50" s="13"/>
      <c r="I50" s="57">
        <v>32590</v>
      </c>
      <c r="J50" s="21">
        <v>32590</v>
      </c>
      <c r="K50" s="6">
        <f t="shared" si="0"/>
        <v>0</v>
      </c>
      <c r="L50" s="6"/>
      <c r="M50" s="6"/>
      <c r="N50" s="6"/>
      <c r="O50" s="6" t="s">
        <v>33</v>
      </c>
      <c r="P50" s="6" t="s">
        <v>33</v>
      </c>
      <c r="Q50" s="14"/>
      <c r="R50" s="14"/>
      <c r="S50" s="14"/>
      <c r="T50" s="14"/>
      <c r="U50" s="15"/>
      <c r="V50" s="15"/>
      <c r="W50" s="13"/>
      <c r="X50" s="13"/>
      <c r="Y50" s="87"/>
      <c r="Z50" s="87"/>
    </row>
    <row r="51" spans="1:26" s="4" customFormat="1" ht="30" customHeight="1">
      <c r="A51" s="19" t="s">
        <v>51</v>
      </c>
      <c r="B51" s="80"/>
      <c r="C51" s="62" t="s">
        <v>112</v>
      </c>
      <c r="D51" s="5" t="s">
        <v>31</v>
      </c>
      <c r="E51" s="64">
        <v>1</v>
      </c>
      <c r="F51" s="64">
        <v>1</v>
      </c>
      <c r="G51" s="84"/>
      <c r="H51" s="13"/>
      <c r="I51" s="57">
        <v>14821</v>
      </c>
      <c r="J51" s="21">
        <v>14821</v>
      </c>
      <c r="K51" s="6">
        <f t="shared" si="0"/>
        <v>0</v>
      </c>
      <c r="L51" s="6"/>
      <c r="M51" s="6"/>
      <c r="N51" s="6"/>
      <c r="O51" s="6" t="s">
        <v>33</v>
      </c>
      <c r="P51" s="6" t="s">
        <v>33</v>
      </c>
      <c r="Q51" s="14"/>
      <c r="R51" s="14"/>
      <c r="S51" s="14"/>
      <c r="T51" s="14"/>
      <c r="U51" s="15"/>
      <c r="V51" s="15"/>
      <c r="W51" s="13"/>
      <c r="X51" s="13"/>
      <c r="Y51" s="87"/>
      <c r="Z51" s="87"/>
    </row>
    <row r="52" spans="1:26" s="4" customFormat="1" ht="60" customHeight="1">
      <c r="A52" s="19"/>
      <c r="B52" s="80"/>
      <c r="C52" s="62" t="s">
        <v>113</v>
      </c>
      <c r="D52" s="44"/>
      <c r="E52" s="64">
        <v>1</v>
      </c>
      <c r="F52" s="64">
        <v>1</v>
      </c>
      <c r="G52" s="84"/>
      <c r="H52" s="13"/>
      <c r="I52" s="57">
        <v>7167</v>
      </c>
      <c r="J52" s="21">
        <v>5827</v>
      </c>
      <c r="K52" s="43">
        <f t="shared" si="0"/>
        <v>-1340</v>
      </c>
      <c r="L52" s="43" t="s">
        <v>119</v>
      </c>
      <c r="M52" s="43"/>
      <c r="N52" s="43"/>
      <c r="O52" s="43"/>
      <c r="P52" s="43"/>
      <c r="Q52" s="14"/>
      <c r="R52" s="14"/>
      <c r="S52" s="14"/>
      <c r="T52" s="14"/>
      <c r="U52" s="15"/>
      <c r="V52" s="15"/>
      <c r="W52" s="13"/>
      <c r="X52" s="13"/>
      <c r="Y52" s="87"/>
      <c r="Z52" s="87"/>
    </row>
    <row r="53" spans="1:26" s="4" customFormat="1" ht="90" customHeight="1">
      <c r="A53" s="19"/>
      <c r="B53" s="80"/>
      <c r="C53" s="52" t="s">
        <v>114</v>
      </c>
      <c r="D53" s="44"/>
      <c r="E53" s="56">
        <v>2</v>
      </c>
      <c r="F53" s="56">
        <v>2</v>
      </c>
      <c r="G53" s="84"/>
      <c r="H53" s="13"/>
      <c r="I53" s="57">
        <v>28700</v>
      </c>
      <c r="J53" s="21">
        <v>28700</v>
      </c>
      <c r="K53" s="43">
        <f t="shared" si="0"/>
        <v>0</v>
      </c>
      <c r="L53" s="43"/>
      <c r="M53" s="43"/>
      <c r="N53" s="43"/>
      <c r="O53" s="43"/>
      <c r="P53" s="43"/>
      <c r="Q53" s="14"/>
      <c r="R53" s="14"/>
      <c r="S53" s="14"/>
      <c r="T53" s="14"/>
      <c r="U53" s="15"/>
      <c r="V53" s="15"/>
      <c r="W53" s="13"/>
      <c r="X53" s="13"/>
      <c r="Y53" s="87"/>
      <c r="Z53" s="87"/>
    </row>
    <row r="54" spans="1:26" s="4" customFormat="1" ht="45" customHeight="1">
      <c r="A54" s="19" t="s">
        <v>52</v>
      </c>
      <c r="B54" s="80"/>
      <c r="C54" s="52" t="s">
        <v>115</v>
      </c>
      <c r="D54" s="5" t="s">
        <v>31</v>
      </c>
      <c r="E54" s="56">
        <v>1</v>
      </c>
      <c r="F54" s="56">
        <v>1</v>
      </c>
      <c r="G54" s="84"/>
      <c r="H54" s="13"/>
      <c r="I54" s="57">
        <v>6499</v>
      </c>
      <c r="J54" s="21">
        <v>6498.75</v>
      </c>
      <c r="K54" s="6">
        <f t="shared" si="0"/>
        <v>-0.25</v>
      </c>
      <c r="L54" s="6"/>
      <c r="M54" s="6"/>
      <c r="N54" s="6"/>
      <c r="O54" s="6" t="s">
        <v>33</v>
      </c>
      <c r="P54" s="6" t="s">
        <v>33</v>
      </c>
      <c r="Q54" s="14"/>
      <c r="R54" s="14"/>
      <c r="S54" s="14"/>
      <c r="T54" s="14"/>
      <c r="U54" s="15"/>
      <c r="V54" s="15"/>
      <c r="W54" s="13"/>
      <c r="X54" s="13"/>
      <c r="Y54" s="87"/>
      <c r="Z54" s="87"/>
    </row>
    <row r="55" spans="1:26" s="4" customFormat="1" ht="25.5" customHeight="1">
      <c r="A55" s="19" t="s">
        <v>53</v>
      </c>
      <c r="B55" s="80"/>
      <c r="C55" s="18" t="s">
        <v>116</v>
      </c>
      <c r="D55" s="5" t="s">
        <v>31</v>
      </c>
      <c r="E55" s="55">
        <v>4</v>
      </c>
      <c r="F55" s="55">
        <v>4</v>
      </c>
      <c r="G55" s="85"/>
      <c r="H55" s="13"/>
      <c r="I55" s="67">
        <v>56000</v>
      </c>
      <c r="J55" s="22">
        <v>56000</v>
      </c>
      <c r="K55" s="6">
        <f t="shared" si="0"/>
        <v>0</v>
      </c>
      <c r="L55" s="6"/>
      <c r="M55" s="6"/>
      <c r="N55" s="6"/>
      <c r="O55" s="6" t="s">
        <v>33</v>
      </c>
      <c r="P55" s="6" t="s">
        <v>33</v>
      </c>
      <c r="Q55" s="14"/>
      <c r="R55" s="14"/>
      <c r="S55" s="14"/>
      <c r="T55" s="14"/>
      <c r="U55" s="15"/>
      <c r="V55" s="15"/>
      <c r="W55" s="13"/>
      <c r="X55" s="13"/>
      <c r="Y55" s="87"/>
      <c r="Z55" s="87"/>
    </row>
    <row r="56" spans="1:26" s="8" customFormat="1">
      <c r="A56" s="19"/>
      <c r="B56" s="2"/>
      <c r="C56" s="2" t="s">
        <v>32</v>
      </c>
      <c r="D56" s="2"/>
      <c r="E56" s="7"/>
      <c r="F56" s="7"/>
      <c r="G56" s="7"/>
      <c r="H56" s="7"/>
      <c r="I56" s="7">
        <f>I14+I27+I41+I43+I49</f>
        <v>983760.88400000008</v>
      </c>
      <c r="J56" s="7">
        <f>J14+J27+J41+J43+J49</f>
        <v>994845.82094999996</v>
      </c>
      <c r="K56" s="7">
        <f>K14+K27+K41+K43+K49</f>
        <v>11084.936949999908</v>
      </c>
      <c r="L56" s="7"/>
      <c r="M56" s="7">
        <f>I56-N56</f>
        <v>973760.88400000008</v>
      </c>
      <c r="N56" s="7">
        <v>10000</v>
      </c>
      <c r="O56" s="7" t="s">
        <v>33</v>
      </c>
      <c r="P56" s="7" t="s">
        <v>33</v>
      </c>
      <c r="Q56" s="35">
        <v>6.9</v>
      </c>
      <c r="R56" s="35">
        <v>6.5</v>
      </c>
      <c r="S56" s="35">
        <v>1</v>
      </c>
      <c r="T56" s="35">
        <v>0.8</v>
      </c>
      <c r="U56" s="36">
        <v>0.01</v>
      </c>
      <c r="V56" s="36">
        <v>0.76</v>
      </c>
      <c r="W56" s="75" t="s">
        <v>35</v>
      </c>
      <c r="X56" s="76"/>
      <c r="Y56" s="88"/>
      <c r="Z56" s="88"/>
    </row>
    <row r="62" spans="1:26" s="26" customFormat="1" ht="18.75">
      <c r="H62" s="24"/>
      <c r="I62" s="25"/>
      <c r="J62" s="25"/>
      <c r="K62" s="25"/>
      <c r="L62" s="25"/>
      <c r="M62" s="25"/>
      <c r="N62" s="25"/>
      <c r="O62" s="25"/>
      <c r="P62" s="25"/>
      <c r="Q62" s="24"/>
      <c r="S62" s="24"/>
    </row>
    <row r="63" spans="1:26" s="26" customFormat="1" ht="18.75">
      <c r="H63" s="25"/>
      <c r="I63" s="25"/>
      <c r="J63" s="25"/>
      <c r="K63" s="25"/>
      <c r="L63" s="25"/>
      <c r="M63" s="25"/>
      <c r="N63" s="25"/>
      <c r="O63" s="25"/>
      <c r="P63" s="25"/>
      <c r="Q63" s="25"/>
      <c r="S63" s="25"/>
    </row>
    <row r="64" spans="1:26" s="26" customFormat="1" ht="18.75">
      <c r="H64" s="25"/>
      <c r="I64" s="25"/>
      <c r="J64" s="25"/>
      <c r="K64" s="25"/>
      <c r="L64" s="25"/>
      <c r="M64" s="25"/>
      <c r="N64" s="25"/>
      <c r="O64" s="25"/>
      <c r="P64" s="25"/>
      <c r="Q64" s="25"/>
      <c r="S64" s="25"/>
    </row>
    <row r="65" spans="8:19" s="26" customFormat="1" ht="18.75">
      <c r="H65" s="24"/>
      <c r="I65" s="25"/>
      <c r="J65" s="25"/>
      <c r="K65" s="25"/>
      <c r="L65" s="25"/>
      <c r="M65" s="25"/>
      <c r="N65" s="25"/>
      <c r="O65" s="25"/>
      <c r="P65" s="25"/>
      <c r="Q65" s="24"/>
    </row>
    <row r="66" spans="8:19" ht="18.75">
      <c r="H66" s="24"/>
      <c r="S66" s="24"/>
    </row>
    <row r="69" spans="8:19" ht="18.75">
      <c r="H69" s="24"/>
      <c r="I69" s="68"/>
      <c r="J69" s="69"/>
      <c r="K69" s="70"/>
      <c r="L69" s="70"/>
      <c r="M69" s="70"/>
      <c r="N69" s="70"/>
    </row>
    <row r="70" spans="8:19" ht="18.75">
      <c r="H70" s="24"/>
      <c r="I70" s="71"/>
      <c r="J70" s="71"/>
      <c r="K70" s="72"/>
      <c r="L70" s="72"/>
      <c r="N70" s="73"/>
      <c r="S70" s="24"/>
    </row>
    <row r="81" spans="1:1">
      <c r="A81" s="23"/>
    </row>
  </sheetData>
  <mergeCells count="36">
    <mergeCell ref="Z12:Z56"/>
    <mergeCell ref="B14:B21"/>
    <mergeCell ref="B22:B55"/>
    <mergeCell ref="Z8:Z10"/>
    <mergeCell ref="E9:F9"/>
    <mergeCell ref="B8:G8"/>
    <mergeCell ref="Q8:X8"/>
    <mergeCell ref="M9:N9"/>
    <mergeCell ref="W56:X56"/>
    <mergeCell ref="G27:G40"/>
    <mergeCell ref="G41:G42"/>
    <mergeCell ref="G43:G48"/>
    <mergeCell ref="G49:G55"/>
    <mergeCell ref="O9:O10"/>
    <mergeCell ref="P9:P10"/>
    <mergeCell ref="A8:A10"/>
    <mergeCell ref="B9:B10"/>
    <mergeCell ref="C9:C10"/>
    <mergeCell ref="D9:D10"/>
    <mergeCell ref="Y12:Y56"/>
    <mergeCell ref="G9:G10"/>
    <mergeCell ref="I8:L8"/>
    <mergeCell ref="M8:P8"/>
    <mergeCell ref="W12:X12"/>
    <mergeCell ref="A4:Z4"/>
    <mergeCell ref="A5:Z5"/>
    <mergeCell ref="I9:I10"/>
    <mergeCell ref="J9:J10"/>
    <mergeCell ref="K9:K10"/>
    <mergeCell ref="L9:L10"/>
    <mergeCell ref="H8:H10"/>
    <mergeCell ref="U9:V9"/>
    <mergeCell ref="W9:X9"/>
    <mergeCell ref="S9:T9"/>
    <mergeCell ref="Q9:R9"/>
    <mergeCell ref="Y8:Y10"/>
  </mergeCells>
  <printOptions horizontalCentered="1"/>
  <pageMargins left="0.19685039370078741" right="0.19685039370078741" top="0.78740157480314965" bottom="0.59055118110236227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2019-06-25T11:19:26Z</cp:lastPrinted>
  <dcterms:created xsi:type="dcterms:W3CDTF">2018-04-25T03:47:26Z</dcterms:created>
  <dcterms:modified xsi:type="dcterms:W3CDTF">2019-06-28T10:23:38Z</dcterms:modified>
</cp:coreProperties>
</file>